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225"/>
  </bookViews>
  <sheets>
    <sheet name="Лист1" sheetId="2" r:id="rId1"/>
  </sheets>
  <calcPr calcId="145621" iterateDelta="1E-4"/>
</workbook>
</file>

<file path=xl/calcChain.xml><?xml version="1.0" encoding="utf-8"?>
<calcChain xmlns="http://schemas.openxmlformats.org/spreadsheetml/2006/main">
  <c r="D21" i="2" l="1"/>
  <c r="D37" i="2" l="1"/>
  <c r="D33" i="2"/>
  <c r="C13" i="2" l="1"/>
  <c r="D11" i="2"/>
  <c r="D13" i="2" s="1"/>
  <c r="D32" i="2" l="1"/>
  <c r="D36" i="2" s="1"/>
  <c r="D42" i="2" s="1"/>
  <c r="D46" i="2" s="1"/>
  <c r="C30" i="2"/>
  <c r="C36" i="2" s="1"/>
  <c r="C37" i="2" l="1"/>
  <c r="C42" i="2" s="1"/>
</calcChain>
</file>

<file path=xl/sharedStrings.xml><?xml version="1.0" encoding="utf-8"?>
<sst xmlns="http://schemas.openxmlformats.org/spreadsheetml/2006/main" count="80" uniqueCount="74">
  <si>
    <t>№</t>
  </si>
  <si>
    <t>СТАТЬИ</t>
  </si>
  <si>
    <t>СУММА ПЛАН</t>
  </si>
  <si>
    <t>1.</t>
  </si>
  <si>
    <t>ДОХОДЫ</t>
  </si>
  <si>
    <t>1.1.</t>
  </si>
  <si>
    <t>1.2.</t>
  </si>
  <si>
    <t>1.3.</t>
  </si>
  <si>
    <t>1.4.</t>
  </si>
  <si>
    <t>1.5.</t>
  </si>
  <si>
    <t>Поступление процентов (на остаток по р/cч)</t>
  </si>
  <si>
    <t>2.</t>
  </si>
  <si>
    <t>РАСХОДЫ</t>
  </si>
  <si>
    <t>2.1.</t>
  </si>
  <si>
    <t>Расходы на оплату труда</t>
  </si>
  <si>
    <t>2.2.</t>
  </si>
  <si>
    <t>Начисления от фонда оплаты труда</t>
  </si>
  <si>
    <t>2.3.</t>
  </si>
  <si>
    <t>Расходы на служебные командировки и деловые поездки</t>
  </si>
  <si>
    <t>2.4.</t>
  </si>
  <si>
    <t>Расходы на участие в семинарах, конференциях, учеба специалистов</t>
  </si>
  <si>
    <t>2.5.</t>
  </si>
  <si>
    <t>Приобретение основных средств и прочего инвентаря</t>
  </si>
  <si>
    <t>2.6.</t>
  </si>
  <si>
    <t>2.7.</t>
  </si>
  <si>
    <t>2.8.</t>
  </si>
  <si>
    <t>Сопровождение сайта</t>
  </si>
  <si>
    <t>2.9.</t>
  </si>
  <si>
    <t>Канцелярские товары</t>
  </si>
  <si>
    <t>2.10.</t>
  </si>
  <si>
    <t>Услуги связи, интернета и оплата трафика</t>
  </si>
  <si>
    <t>2.11.</t>
  </si>
  <si>
    <t>Содержание помещений (аренда)</t>
  </si>
  <si>
    <t>2.12.</t>
  </si>
  <si>
    <t>Аудит</t>
  </si>
  <si>
    <t>2.13.</t>
  </si>
  <si>
    <t>Содержание автомобиля</t>
  </si>
  <si>
    <t>2.14.</t>
  </si>
  <si>
    <t>Членские взносы в НОСТРОЙ</t>
  </si>
  <si>
    <t>2.15.</t>
  </si>
  <si>
    <t>Расходы на проведение мероприятий</t>
  </si>
  <si>
    <t>2.16.</t>
  </si>
  <si>
    <t>Прочие расходы, в т.ч:</t>
  </si>
  <si>
    <t>2.16.3.</t>
  </si>
  <si>
    <t xml:space="preserve">  прочие платежи в бюджет</t>
  </si>
  <si>
    <t>2.16.4.</t>
  </si>
  <si>
    <t xml:space="preserve"> услуги нотариуса</t>
  </si>
  <si>
    <t>ИТОГО РАСХОДЫ</t>
  </si>
  <si>
    <t>2.17.</t>
  </si>
  <si>
    <t>Резерв</t>
  </si>
  <si>
    <t>СУММА ФАКТ</t>
  </si>
  <si>
    <t>Вступительные взносы (20 организаций)</t>
  </si>
  <si>
    <t>Членские взносы (220 организаций)</t>
  </si>
  <si>
    <t>в том числе задолженность по членским взносамна 31.12.2019 г.</t>
  </si>
  <si>
    <t>Переходящий остаток целевого финансирования с 2019 г.</t>
  </si>
  <si>
    <t>Обслуживание оргтехники (ремонт), приобретение расх. материалов для оргтехники</t>
  </si>
  <si>
    <t>Приобретение программного обеспечения и правовых баз, инф-е сопровождение</t>
  </si>
  <si>
    <t>ИТОГО ДОХОДЫ</t>
  </si>
  <si>
    <r>
      <t xml:space="preserve">ИСПОЛНЕНИЕ СМЕТЫ                                                                                                                             </t>
    </r>
    <r>
      <rPr>
        <b/>
        <sz val="20"/>
        <color theme="1"/>
        <rFont val="Times New Roman"/>
        <family val="1"/>
        <charset val="204"/>
      </rPr>
      <t>АССОЦИАЦИИ СРО СНО "СТРОЙБИЗНЕСИНВЕСТ" ЗА 2020 год</t>
    </r>
  </si>
  <si>
    <t>2.16.1.- 2.16.2.</t>
  </si>
  <si>
    <t xml:space="preserve">  почтовые расходы, услуги банка</t>
  </si>
  <si>
    <t>2.17.1.</t>
  </si>
  <si>
    <t>2.17.2.</t>
  </si>
  <si>
    <t>2.17.3.</t>
  </si>
  <si>
    <t>2.17.4.</t>
  </si>
  <si>
    <t xml:space="preserve">ИТОГО </t>
  </si>
  <si>
    <t>Уменьшение целевого финансирования (списание задолж-ти искл-х организаций)</t>
  </si>
  <si>
    <t>СТАТЬЯ</t>
  </si>
  <si>
    <t>план</t>
  </si>
  <si>
    <t>факт</t>
  </si>
  <si>
    <t>Доходы</t>
  </si>
  <si>
    <t>Расходы</t>
  </si>
  <si>
    <t xml:space="preserve">Поступило средств на 355 055,38  руб. больше, чем планировалось.
</t>
  </si>
  <si>
    <t>Экономия по всем статьям расходов составила – 7 830 495,64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</si>
</sst>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164" fontId="4" fillId="0" borderId="6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/>
    <xf numFmtId="0" fontId="4" fillId="0" borderId="8" xfId="0" applyFont="1" applyFill="1" applyBorder="1" applyAlignment="1"/>
    <xf numFmtId="164" fontId="4" fillId="0" borderId="5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wrapText="1"/>
    </xf>
    <xf numFmtId="164" fontId="0" fillId="0" borderId="0" xfId="0" applyNumberFormat="1"/>
    <xf numFmtId="0" fontId="3" fillId="0" borderId="1" xfId="0" applyFont="1" applyFill="1" applyBorder="1"/>
    <xf numFmtId="0" fontId="3" fillId="0" borderId="2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5" xfId="0" applyBorder="1"/>
    <xf numFmtId="164" fontId="4" fillId="0" borderId="6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2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4" fillId="0" borderId="8" xfId="0" applyFont="1" applyFill="1" applyBorder="1"/>
    <xf numFmtId="0" fontId="4" fillId="0" borderId="9" xfId="0" applyFont="1" applyFill="1" applyBorder="1"/>
    <xf numFmtId="0" fontId="5" fillId="0" borderId="9" xfId="0" applyFont="1" applyFill="1" applyBorder="1"/>
    <xf numFmtId="0" fontId="6" fillId="0" borderId="13" xfId="0" applyFont="1" applyBorder="1"/>
    <xf numFmtId="0" fontId="3" fillId="0" borderId="2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11" xfId="0" applyFont="1" applyBorder="1"/>
    <xf numFmtId="0" fontId="4" fillId="0" borderId="11" xfId="0" applyFont="1" applyBorder="1"/>
    <xf numFmtId="0" fontId="4" fillId="0" borderId="7" xfId="0" applyFont="1" applyFill="1" applyBorder="1"/>
    <xf numFmtId="0" fontId="4" fillId="0" borderId="13" xfId="0" applyFont="1" applyFill="1" applyBorder="1" applyAlignment="1">
      <alignment wrapText="1"/>
    </xf>
    <xf numFmtId="4" fontId="3" fillId="0" borderId="14" xfId="0" applyNumberFormat="1" applyFont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4" fontId="0" fillId="0" borderId="0" xfId="0" applyNumberFormat="1"/>
    <xf numFmtId="0" fontId="3" fillId="0" borderId="0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4" fontId="4" fillId="0" borderId="15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9"/>
  <sheetViews>
    <sheetView tabSelected="1" topLeftCell="A43" workbookViewId="0">
      <selection activeCell="A43" sqref="A1:XFD1048576"/>
    </sheetView>
  </sheetViews>
  <sheetFormatPr defaultRowHeight="15" x14ac:dyDescent="0.25"/>
  <cols>
    <col min="1" max="1" width="20.42578125" customWidth="1"/>
    <col min="2" max="2" width="110.42578125" customWidth="1"/>
    <col min="3" max="3" width="27.42578125" style="1" customWidth="1"/>
    <col min="4" max="4" width="24" customWidth="1"/>
    <col min="5" max="5" width="11.42578125" bestFit="1" customWidth="1"/>
  </cols>
  <sheetData>
    <row r="3" spans="1:5" ht="56.25" customHeight="1" x14ac:dyDescent="0.35">
      <c r="A3" s="74" t="s">
        <v>58</v>
      </c>
      <c r="B3" s="74"/>
      <c r="C3" s="74"/>
    </row>
    <row r="4" spans="1:5" ht="15.75" thickBot="1" x14ac:dyDescent="0.3"/>
    <row r="5" spans="1:5" ht="21" thickBot="1" x14ac:dyDescent="0.35">
      <c r="A5" s="2" t="s">
        <v>0</v>
      </c>
      <c r="B5" s="3" t="s">
        <v>1</v>
      </c>
      <c r="C5" s="4" t="s">
        <v>2</v>
      </c>
      <c r="D5" s="4" t="s">
        <v>50</v>
      </c>
    </row>
    <row r="6" spans="1:5" ht="21" thickBot="1" x14ac:dyDescent="0.35">
      <c r="A6" s="8" t="s">
        <v>3</v>
      </c>
      <c r="B6" s="42" t="s">
        <v>4</v>
      </c>
      <c r="C6" s="28"/>
      <c r="D6" s="33"/>
    </row>
    <row r="7" spans="1:5" ht="20.25" x14ac:dyDescent="0.3">
      <c r="A7" s="48" t="s">
        <v>5</v>
      </c>
      <c r="B7" s="43" t="s">
        <v>51</v>
      </c>
      <c r="C7" s="7">
        <v>400000</v>
      </c>
      <c r="D7" s="7">
        <v>320000</v>
      </c>
    </row>
    <row r="8" spans="1:5" ht="20.25" x14ac:dyDescent="0.3">
      <c r="A8" s="49" t="s">
        <v>6</v>
      </c>
      <c r="B8" s="44" t="s">
        <v>52</v>
      </c>
      <c r="C8" s="7">
        <v>10536000</v>
      </c>
      <c r="D8" s="7">
        <v>10580000</v>
      </c>
    </row>
    <row r="9" spans="1:5" ht="20.25" x14ac:dyDescent="0.3">
      <c r="A9" s="49" t="s">
        <v>7</v>
      </c>
      <c r="B9" s="44" t="s">
        <v>54</v>
      </c>
      <c r="C9" s="7">
        <v>8004679.2400000002</v>
      </c>
      <c r="D9" s="7">
        <v>8004679.2400000002</v>
      </c>
    </row>
    <row r="10" spans="1:5" ht="20.25" x14ac:dyDescent="0.3">
      <c r="A10" s="49"/>
      <c r="B10" s="45" t="s">
        <v>53</v>
      </c>
      <c r="C10" s="29">
        <v>1867567.52</v>
      </c>
      <c r="D10" s="29">
        <v>1867567.52</v>
      </c>
    </row>
    <row r="11" spans="1:5" ht="28.5" customHeight="1" x14ac:dyDescent="0.3">
      <c r="A11" s="49" t="s">
        <v>8</v>
      </c>
      <c r="B11" s="19" t="s">
        <v>66</v>
      </c>
      <c r="C11" s="30">
        <v>-1119567.52</v>
      </c>
      <c r="D11" s="30">
        <f>-713730.97</f>
        <v>-713730.97</v>
      </c>
    </row>
    <row r="12" spans="1:5" ht="21" thickBot="1" x14ac:dyDescent="0.35">
      <c r="A12" s="50" t="s">
        <v>9</v>
      </c>
      <c r="B12" s="46" t="s">
        <v>10</v>
      </c>
      <c r="C12" s="31">
        <v>200000</v>
      </c>
      <c r="D12" s="34">
        <v>180218.83</v>
      </c>
    </row>
    <row r="13" spans="1:5" ht="21" thickBot="1" x14ac:dyDescent="0.35">
      <c r="A13" s="8"/>
      <c r="B13" s="47" t="s">
        <v>57</v>
      </c>
      <c r="C13" s="32">
        <f>C7+C8+C9+C11+C12</f>
        <v>18021111.720000003</v>
      </c>
      <c r="D13" s="32">
        <f>D7+D8+D9+D11+D12</f>
        <v>18371167.100000001</v>
      </c>
      <c r="E13" s="20"/>
    </row>
    <row r="14" spans="1:5" ht="20.25" x14ac:dyDescent="0.3">
      <c r="A14" s="51"/>
      <c r="B14" s="9"/>
      <c r="C14" s="10"/>
    </row>
    <row r="15" spans="1:5" ht="21" thickBot="1" x14ac:dyDescent="0.35">
      <c r="A15" s="52"/>
      <c r="B15" s="11"/>
      <c r="C15" s="12"/>
    </row>
    <row r="16" spans="1:5" ht="21" thickBot="1" x14ac:dyDescent="0.35">
      <c r="A16" s="13" t="s">
        <v>11</v>
      </c>
      <c r="B16" s="14" t="s">
        <v>12</v>
      </c>
      <c r="C16" s="15" t="s">
        <v>2</v>
      </c>
      <c r="D16" s="55" t="s">
        <v>50</v>
      </c>
    </row>
    <row r="17" spans="1:5" ht="20.25" x14ac:dyDescent="0.3">
      <c r="A17" s="16" t="s">
        <v>13</v>
      </c>
      <c r="B17" s="17" t="s">
        <v>14</v>
      </c>
      <c r="C17" s="18">
        <v>4850000</v>
      </c>
      <c r="D17" s="56">
        <v>4795345.6399999997</v>
      </c>
    </row>
    <row r="18" spans="1:5" ht="20.25" x14ac:dyDescent="0.3">
      <c r="A18" s="16" t="s">
        <v>15</v>
      </c>
      <c r="B18" s="17" t="s">
        <v>16</v>
      </c>
      <c r="C18" s="18">
        <v>1434500</v>
      </c>
      <c r="D18" s="56">
        <v>1421135.11</v>
      </c>
    </row>
    <row r="19" spans="1:5" ht="20.25" x14ac:dyDescent="0.3">
      <c r="A19" s="16" t="s">
        <v>17</v>
      </c>
      <c r="B19" s="17" t="s">
        <v>18</v>
      </c>
      <c r="C19" s="18">
        <v>100000</v>
      </c>
      <c r="D19" s="56">
        <v>100000</v>
      </c>
    </row>
    <row r="20" spans="1:5" ht="20.25" x14ac:dyDescent="0.3">
      <c r="A20" s="16" t="s">
        <v>19</v>
      </c>
      <c r="B20" s="17" t="s">
        <v>20</v>
      </c>
      <c r="C20" s="18">
        <v>0</v>
      </c>
      <c r="D20" s="18">
        <v>0</v>
      </c>
    </row>
    <row r="21" spans="1:5" ht="20.25" x14ac:dyDescent="0.3">
      <c r="A21" s="16" t="s">
        <v>21</v>
      </c>
      <c r="B21" s="17" t="s">
        <v>22</v>
      </c>
      <c r="C21" s="18">
        <v>500000</v>
      </c>
      <c r="D21" s="56">
        <f>365182+73400</f>
        <v>438582</v>
      </c>
      <c r="E21" s="20"/>
    </row>
    <row r="22" spans="1:5" ht="20.25" x14ac:dyDescent="0.3">
      <c r="A22" s="16" t="s">
        <v>23</v>
      </c>
      <c r="B22" s="17" t="s">
        <v>55</v>
      </c>
      <c r="C22" s="18">
        <v>250000</v>
      </c>
      <c r="D22" s="56">
        <v>178467</v>
      </c>
    </row>
    <row r="23" spans="1:5" ht="20.25" x14ac:dyDescent="0.3">
      <c r="A23" s="16" t="s">
        <v>24</v>
      </c>
      <c r="B23" s="17" t="s">
        <v>56</v>
      </c>
      <c r="C23" s="18">
        <v>500000</v>
      </c>
      <c r="D23" s="56">
        <v>500000</v>
      </c>
    </row>
    <row r="24" spans="1:5" ht="20.25" x14ac:dyDescent="0.3">
      <c r="A24" s="16" t="s">
        <v>25</v>
      </c>
      <c r="B24" s="17" t="s">
        <v>26</v>
      </c>
      <c r="C24" s="18">
        <v>150000</v>
      </c>
      <c r="D24" s="56">
        <v>0</v>
      </c>
    </row>
    <row r="25" spans="1:5" ht="20.25" x14ac:dyDescent="0.3">
      <c r="A25" s="16" t="s">
        <v>27</v>
      </c>
      <c r="B25" s="17" t="s">
        <v>28</v>
      </c>
      <c r="C25" s="18">
        <v>100000</v>
      </c>
      <c r="D25" s="56">
        <v>74342</v>
      </c>
    </row>
    <row r="26" spans="1:5" ht="20.25" x14ac:dyDescent="0.3">
      <c r="A26" s="16" t="s">
        <v>29</v>
      </c>
      <c r="B26" s="17" t="s">
        <v>30</v>
      </c>
      <c r="C26" s="18">
        <v>100000</v>
      </c>
      <c r="D26" s="56">
        <v>84354.02</v>
      </c>
    </row>
    <row r="27" spans="1:5" ht="20.25" x14ac:dyDescent="0.3">
      <c r="A27" s="16" t="s">
        <v>31</v>
      </c>
      <c r="B27" s="17" t="s">
        <v>32</v>
      </c>
      <c r="C27" s="18">
        <v>700000</v>
      </c>
      <c r="D27" s="56">
        <v>675763.19999999995</v>
      </c>
    </row>
    <row r="28" spans="1:5" ht="20.25" x14ac:dyDescent="0.3">
      <c r="A28" s="16" t="s">
        <v>33</v>
      </c>
      <c r="B28" s="17" t="s">
        <v>34</v>
      </c>
      <c r="C28" s="18">
        <v>50000</v>
      </c>
      <c r="D28" s="56">
        <v>40000</v>
      </c>
    </row>
    <row r="29" spans="1:5" ht="20.25" x14ac:dyDescent="0.3">
      <c r="A29" s="16" t="s">
        <v>35</v>
      </c>
      <c r="B29" s="17" t="s">
        <v>36</v>
      </c>
      <c r="C29" s="18">
        <v>250000</v>
      </c>
      <c r="D29" s="56">
        <v>250000</v>
      </c>
    </row>
    <row r="30" spans="1:5" ht="20.25" x14ac:dyDescent="0.3">
      <c r="A30" s="16" t="s">
        <v>37</v>
      </c>
      <c r="B30" s="17" t="s">
        <v>38</v>
      </c>
      <c r="C30" s="18">
        <f>820000+280000</f>
        <v>1100000</v>
      </c>
      <c r="D30" s="56">
        <v>1091250</v>
      </c>
    </row>
    <row r="31" spans="1:5" ht="20.25" x14ac:dyDescent="0.3">
      <c r="A31" s="16" t="s">
        <v>39</v>
      </c>
      <c r="B31" s="17" t="s">
        <v>40</v>
      </c>
      <c r="C31" s="18">
        <v>100000</v>
      </c>
      <c r="D31" s="56">
        <v>100000</v>
      </c>
    </row>
    <row r="32" spans="1:5" ht="20.25" x14ac:dyDescent="0.3">
      <c r="A32" s="16" t="s">
        <v>41</v>
      </c>
      <c r="B32" s="17" t="s">
        <v>42</v>
      </c>
      <c r="C32" s="18">
        <v>290000</v>
      </c>
      <c r="D32" s="56">
        <f>SUM(D33:D35)</f>
        <v>260256.59000000003</v>
      </c>
    </row>
    <row r="33" spans="1:5" ht="20.25" x14ac:dyDescent="0.3">
      <c r="A33" s="16" t="s">
        <v>59</v>
      </c>
      <c r="B33" s="17" t="s">
        <v>60</v>
      </c>
      <c r="C33" s="18">
        <v>230000</v>
      </c>
      <c r="D33" s="56">
        <f>122133.82+10200+87122.77</f>
        <v>219456.59000000003</v>
      </c>
    </row>
    <row r="34" spans="1:5" ht="20.25" x14ac:dyDescent="0.3">
      <c r="A34" s="16" t="s">
        <v>43</v>
      </c>
      <c r="B34" s="17" t="s">
        <v>44</v>
      </c>
      <c r="C34" s="18">
        <v>50000</v>
      </c>
      <c r="D34" s="56">
        <v>39300</v>
      </c>
    </row>
    <row r="35" spans="1:5" ht="21" thickBot="1" x14ac:dyDescent="0.35">
      <c r="A35" s="36" t="s">
        <v>45</v>
      </c>
      <c r="B35" s="37" t="s">
        <v>46</v>
      </c>
      <c r="C35" s="35">
        <v>10000</v>
      </c>
      <c r="D35" s="57">
        <v>1500</v>
      </c>
    </row>
    <row r="36" spans="1:5" ht="21" thickBot="1" x14ac:dyDescent="0.35">
      <c r="A36" s="21"/>
      <c r="B36" s="22" t="s">
        <v>65</v>
      </c>
      <c r="C36" s="23">
        <f>SUM(C17:C32)</f>
        <v>10474500</v>
      </c>
      <c r="D36" s="58">
        <f>SUM(D17:D32)</f>
        <v>10009495.559999999</v>
      </c>
    </row>
    <row r="37" spans="1:5" ht="21" thickBot="1" x14ac:dyDescent="0.35">
      <c r="A37" s="39" t="s">
        <v>48</v>
      </c>
      <c r="B37" s="40" t="s">
        <v>49</v>
      </c>
      <c r="C37" s="41">
        <f>C13-C36</f>
        <v>7546611.7200000025</v>
      </c>
      <c r="D37" s="59">
        <f>SUM(D38:D41)</f>
        <v>181120.52</v>
      </c>
    </row>
    <row r="38" spans="1:5" ht="20.25" x14ac:dyDescent="0.3">
      <c r="A38" s="5" t="s">
        <v>61</v>
      </c>
      <c r="B38" s="38" t="s">
        <v>18</v>
      </c>
      <c r="C38" s="18"/>
      <c r="D38" s="56">
        <v>14019.4</v>
      </c>
    </row>
    <row r="39" spans="1:5" ht="20.25" x14ac:dyDescent="0.3">
      <c r="A39" s="6" t="s">
        <v>62</v>
      </c>
      <c r="B39" s="19" t="s">
        <v>56</v>
      </c>
      <c r="C39" s="34"/>
      <c r="D39" s="60">
        <v>46612</v>
      </c>
    </row>
    <row r="40" spans="1:5" ht="20.25" x14ac:dyDescent="0.3">
      <c r="A40" s="6" t="s">
        <v>63</v>
      </c>
      <c r="B40" s="19" t="s">
        <v>36</v>
      </c>
      <c r="C40" s="34"/>
      <c r="D40" s="60">
        <v>74248.12</v>
      </c>
    </row>
    <row r="41" spans="1:5" ht="21" thickBot="1" x14ac:dyDescent="0.35">
      <c r="A41" s="53" t="s">
        <v>64</v>
      </c>
      <c r="B41" s="54" t="s">
        <v>40</v>
      </c>
      <c r="C41" s="62"/>
      <c r="D41" s="61">
        <v>46241</v>
      </c>
    </row>
    <row r="42" spans="1:5" ht="21" thickBot="1" x14ac:dyDescent="0.35">
      <c r="A42" s="21"/>
      <c r="B42" s="22" t="s">
        <v>47</v>
      </c>
      <c r="C42" s="23">
        <f>C36+C37</f>
        <v>18021111.720000003</v>
      </c>
      <c r="D42" s="58">
        <f>D36+D37</f>
        <v>10190616.079999998</v>
      </c>
      <c r="E42" s="20"/>
    </row>
    <row r="43" spans="1:5" ht="21" thickBot="1" x14ac:dyDescent="0.35">
      <c r="A43" s="26"/>
      <c r="B43" s="27"/>
      <c r="C43" s="25"/>
      <c r="D43" s="24"/>
    </row>
    <row r="44" spans="1:5" s="1" customFormat="1" ht="21" thickBot="1" x14ac:dyDescent="0.35">
      <c r="A44" s="64"/>
      <c r="B44" s="66" t="s">
        <v>67</v>
      </c>
      <c r="C44" s="71" t="s">
        <v>68</v>
      </c>
      <c r="D44" s="65" t="s">
        <v>69</v>
      </c>
    </row>
    <row r="45" spans="1:5" ht="20.25" x14ac:dyDescent="0.3">
      <c r="A45" s="26"/>
      <c r="B45" s="67" t="s">
        <v>70</v>
      </c>
      <c r="C45" s="72">
        <v>18021111.719999999</v>
      </c>
      <c r="D45" s="69">
        <v>18371167.100000001</v>
      </c>
      <c r="E45" s="63"/>
    </row>
    <row r="46" spans="1:5" ht="21" thickBot="1" x14ac:dyDescent="0.35">
      <c r="A46" s="26"/>
      <c r="B46" s="68" t="s">
        <v>71</v>
      </c>
      <c r="C46" s="73">
        <v>18021111.719999999</v>
      </c>
      <c r="D46" s="70">
        <f>D42</f>
        <v>10190616.079999998</v>
      </c>
      <c r="E46" s="63"/>
    </row>
    <row r="48" spans="1:5" ht="20.25" x14ac:dyDescent="0.3">
      <c r="B48" s="11" t="s">
        <v>72</v>
      </c>
    </row>
    <row r="49" spans="2:2" ht="20.25" x14ac:dyDescent="0.3">
      <c r="B49" s="11" t="s">
        <v>73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LebedevaEV</dc:creator>
  <cp:lastModifiedBy>LebedevaEV</cp:lastModifiedBy>
  <cp:lastPrinted>2021-02-28T13:50:24Z</cp:lastPrinted>
  <dcterms:created xsi:type="dcterms:W3CDTF">2019-04-26T13:22:15Z</dcterms:created>
  <dcterms:modified xsi:type="dcterms:W3CDTF">2021-03-01T14:21:38Z</dcterms:modified>
</cp:coreProperties>
</file>