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92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34" i="1" l="1"/>
  <c r="D41" i="1" s="1"/>
  <c r="D12" i="1"/>
  <c r="D17" i="1" s="1"/>
  <c r="D42" i="1" s="1"/>
  <c r="D43" i="1" l="1"/>
</calcChain>
</file>

<file path=xl/sharedStrings.xml><?xml version="1.0" encoding="utf-8"?>
<sst xmlns="http://schemas.openxmlformats.org/spreadsheetml/2006/main" count="73" uniqueCount="70">
  <si>
    <t>Утверждена</t>
  </si>
  <si>
    <t>Протоколом общего собрания членов</t>
  </si>
  <si>
    <t>Ассоциации СРО СНО "Стройбизнесинвест"</t>
  </si>
  <si>
    <t>от  _____________ г. №___________</t>
  </si>
  <si>
    <r>
      <t xml:space="preserve">ПРОЕКТ СМЕТЫ                                                                                                                             </t>
    </r>
    <r>
      <rPr>
        <b/>
        <sz val="20"/>
        <color theme="1"/>
        <rFont val="Times New Roman"/>
        <family val="1"/>
        <charset val="204"/>
      </rPr>
      <t>АССОЦИАЦИИ СРО СНО "СТРОЙБИЗНЕСИНВЕСТ" НА 2021 год</t>
    </r>
  </si>
  <si>
    <t>№</t>
  </si>
  <si>
    <t>СТАТЬИ</t>
  </si>
  <si>
    <t>СУММА ПЛАН</t>
  </si>
  <si>
    <t>1.</t>
  </si>
  <si>
    <t>ДОХОДЫ</t>
  </si>
  <si>
    <t>1.1.</t>
  </si>
  <si>
    <t>Вступительные взносы (10 организаций)</t>
  </si>
  <si>
    <t>1.2.</t>
  </si>
  <si>
    <t>Членские взносы (224 организаций)</t>
  </si>
  <si>
    <t>1.3.</t>
  </si>
  <si>
    <t>Переходящий остаток целевого финансирования с 2020 г.</t>
  </si>
  <si>
    <t>в том числе задолженность по членским взносамна 31.12.2020 г.</t>
  </si>
  <si>
    <t>1.4.</t>
  </si>
  <si>
    <t>Уменьшение целевого финансирования (списание задолженности исключенных организаций)</t>
  </si>
  <si>
    <t>1.5.</t>
  </si>
  <si>
    <t>Поступление процентов (на остаток по р/cч)</t>
  </si>
  <si>
    <t>ИТОГО</t>
  </si>
  <si>
    <t>2.</t>
  </si>
  <si>
    <t>РАСХОДЫ</t>
  </si>
  <si>
    <t>2.1.</t>
  </si>
  <si>
    <t>Расходы на оплату труда</t>
  </si>
  <si>
    <t>2.2.</t>
  </si>
  <si>
    <t>Начисления от фонда оплаты труда</t>
  </si>
  <si>
    <t>2.3.</t>
  </si>
  <si>
    <t>Расходы на служебные командировки и деловые поездки</t>
  </si>
  <si>
    <t>2.4.</t>
  </si>
  <si>
    <t>Расходы на участие в семинарах, конференциях, учеба специалистов</t>
  </si>
  <si>
    <t>2.5.</t>
  </si>
  <si>
    <t>Приобретение основных средств и прочего инвентаря</t>
  </si>
  <si>
    <t>2.6.</t>
  </si>
  <si>
    <t>Обслуживание оргтехники (ремонт), приобретение расх. материалов для оргтехники</t>
  </si>
  <si>
    <t>2.7.</t>
  </si>
  <si>
    <t>Приобретение программного обеспечения и правовых баз, инф-е сопровождение</t>
  </si>
  <si>
    <t>2.8.</t>
  </si>
  <si>
    <t>Сопровождение сайта</t>
  </si>
  <si>
    <t>2.9.</t>
  </si>
  <si>
    <t>Канцелярские товары</t>
  </si>
  <si>
    <t>2.10.</t>
  </si>
  <si>
    <t>Услуги связи, интернета и оплата трафика</t>
  </si>
  <si>
    <t>2.11.</t>
  </si>
  <si>
    <t>Содержание помещений (аренда)</t>
  </si>
  <si>
    <t>2.12.</t>
  </si>
  <si>
    <t>Аудит</t>
  </si>
  <si>
    <t>2.13.</t>
  </si>
  <si>
    <t>Содержание автомобиля</t>
  </si>
  <si>
    <t>2.14.</t>
  </si>
  <si>
    <t>Членские взносы в НОСТРОЙ</t>
  </si>
  <si>
    <t>2.15.</t>
  </si>
  <si>
    <t>Расходы на проведение мероприятий</t>
  </si>
  <si>
    <t>2.16.</t>
  </si>
  <si>
    <t>Прочие расходы, в т.ч:</t>
  </si>
  <si>
    <t>2.16.1.</t>
  </si>
  <si>
    <t xml:space="preserve">  почтовые расходы</t>
  </si>
  <si>
    <t>2.16.2.</t>
  </si>
  <si>
    <t xml:space="preserve">  услуги банка</t>
  </si>
  <si>
    <t>2.16.3.</t>
  </si>
  <si>
    <t xml:space="preserve">  прочие платежи в бюджет</t>
  </si>
  <si>
    <t>2.16.4.</t>
  </si>
  <si>
    <t xml:space="preserve"> услуги нотариуса</t>
  </si>
  <si>
    <t>ИТОГО РАСХОДЫ</t>
  </si>
  <si>
    <t>2.17.</t>
  </si>
  <si>
    <t>Резерв</t>
  </si>
  <si>
    <t>* в том числе задолженность по членским взносам - 1 502 500,00 руб.</t>
  </si>
  <si>
    <t>Председатель Совета</t>
  </si>
  <si>
    <t>С.Н. Лобач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</si>
</sst>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#,##0.00_ ;\-#,##0.00\ "/>
  </numFmts>
  <fonts count="10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14" fontId="1" fillId="0" borderId="0" xfId="0" applyNumberFormat="1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6" fillId="0" borderId="3" xfId="0" applyFont="1" applyBorder="1"/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4" xfId="0" applyFont="1" applyBorder="1"/>
    <xf numFmtId="0" fontId="6" fillId="0" borderId="5" xfId="0" applyFont="1" applyFill="1" applyBorder="1"/>
    <xf numFmtId="164" fontId="6" fillId="0" borderId="5" xfId="0" applyNumberFormat="1" applyFont="1" applyBorder="1" applyAlignment="1">
      <alignment horizontal="center"/>
    </xf>
    <xf numFmtId="0" fontId="6" fillId="0" borderId="6" xfId="0" applyFont="1" applyBorder="1"/>
    <xf numFmtId="0" fontId="6" fillId="0" borderId="7" xfId="0" applyFont="1" applyFill="1" applyBorder="1"/>
    <xf numFmtId="164" fontId="6" fillId="0" borderId="7" xfId="0" applyNumberFormat="1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0" fontId="7" fillId="0" borderId="7" xfId="0" applyFont="1" applyFill="1" applyBorder="1"/>
    <xf numFmtId="164" fontId="7" fillId="0" borderId="8" xfId="0" applyNumberFormat="1" applyFont="1" applyBorder="1" applyAlignment="1">
      <alignment horizontal="center"/>
    </xf>
    <xf numFmtId="0" fontId="6" fillId="0" borderId="7" xfId="0" applyFont="1" applyFill="1" applyBorder="1" applyAlignment="1">
      <alignment wrapText="1"/>
    </xf>
    <xf numFmtId="165" fontId="6" fillId="0" borderId="8" xfId="0" applyNumberFormat="1" applyFont="1" applyBorder="1" applyAlignment="1">
      <alignment horizontal="center"/>
    </xf>
    <xf numFmtId="0" fontId="6" fillId="0" borderId="9" xfId="0" applyFont="1" applyBorder="1"/>
    <xf numFmtId="0" fontId="8" fillId="0" borderId="8" xfId="0" applyFont="1" applyBorder="1"/>
    <xf numFmtId="164" fontId="8" fillId="0" borderId="8" xfId="0" applyNumberFormat="1" applyFont="1" applyBorder="1" applyAlignment="1">
      <alignment horizontal="center"/>
    </xf>
    <xf numFmtId="0" fontId="6" fillId="0" borderId="1" xfId="0" applyFont="1" applyBorder="1"/>
    <xf numFmtId="0" fontId="5" fillId="0" borderId="3" xfId="0" applyFont="1" applyBorder="1" applyAlignment="1"/>
    <xf numFmtId="0" fontId="7" fillId="0" borderId="0" xfId="0" applyFont="1"/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6" fillId="0" borderId="0" xfId="0" applyFont="1"/>
    <xf numFmtId="164" fontId="6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4" fontId="5" fillId="0" borderId="1" xfId="0" applyNumberFormat="1" applyFont="1" applyBorder="1" applyAlignment="1">
      <alignment horizontal="center"/>
    </xf>
    <xf numFmtId="0" fontId="6" fillId="0" borderId="5" xfId="0" applyFont="1" applyFill="1" applyBorder="1" applyAlignment="1"/>
    <xf numFmtId="0" fontId="6" fillId="0" borderId="10" xfId="0" applyFont="1" applyFill="1" applyBorder="1" applyAlignment="1"/>
    <xf numFmtId="164" fontId="6" fillId="0" borderId="5" xfId="0" applyNumberFormat="1" applyFont="1" applyFill="1" applyBorder="1" applyAlignment="1">
      <alignment horizontal="center"/>
    </xf>
    <xf numFmtId="0" fontId="5" fillId="0" borderId="5" xfId="0" applyFont="1" applyFill="1" applyBorder="1"/>
    <xf numFmtId="0" fontId="5" fillId="0" borderId="11" xfId="0" applyFont="1" applyFill="1" applyBorder="1" applyAlignment="1">
      <alignment wrapText="1"/>
    </xf>
    <xf numFmtId="164" fontId="5" fillId="0" borderId="5" xfId="0" applyNumberFormat="1" applyFont="1" applyFill="1" applyBorder="1" applyAlignment="1">
      <alignment horizontal="center"/>
    </xf>
    <xf numFmtId="0" fontId="6" fillId="0" borderId="11" xfId="0" applyFont="1" applyFill="1" applyBorder="1" applyAlignment="1">
      <alignment wrapText="1"/>
    </xf>
    <xf numFmtId="164" fontId="0" fillId="0" borderId="0" xfId="0" applyNumberFormat="1"/>
    <xf numFmtId="0" fontId="5" fillId="0" borderId="1" xfId="0" applyFont="1" applyFill="1" applyBorder="1"/>
    <xf numFmtId="0" fontId="5" fillId="0" borderId="2" xfId="0" applyFont="1" applyFill="1" applyBorder="1" applyAlignment="1">
      <alignment wrapText="1"/>
    </xf>
    <xf numFmtId="164" fontId="5" fillId="0" borderId="1" xfId="0" applyNumberFormat="1" applyFont="1" applyFill="1" applyBorder="1" applyAlignment="1">
      <alignment horizontal="center"/>
    </xf>
    <xf numFmtId="0" fontId="2" fillId="0" borderId="12" xfId="0" applyFont="1" applyBorder="1"/>
    <xf numFmtId="0" fontId="0" fillId="0" borderId="12" xfId="0" applyBorder="1"/>
    <xf numFmtId="0" fontId="6" fillId="0" borderId="12" xfId="0" applyFont="1" applyFill="1" applyBorder="1" applyAlignment="1">
      <alignment horizontal="right"/>
    </xf>
    <xf numFmtId="0" fontId="1" fillId="0" borderId="0" xfId="0" applyFont="1" applyBorder="1"/>
    <xf numFmtId="164" fontId="9" fillId="0" borderId="0" xfId="0" applyNumberFormat="1" applyFont="1" applyBorder="1" applyAlignment="1">
      <alignment horizont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8"/>
  <sheetViews>
    <sheetView tabSelected="1" workbookViewId="0">
      <selection activeCell="D9" sqref="D9"/>
    </sheetView>
  </sheetViews>
  <sheetFormatPr defaultRowHeight="15" x14ac:dyDescent="0.25"/>
  <cols>
    <col min="2" max="2" width="11.7109375" customWidth="1"/>
    <col min="3" max="3" width="120.7109375" customWidth="1"/>
    <col min="4" max="4" width="27.42578125" style="4" customWidth="1"/>
    <col min="5" max="5" width="24" customWidth="1"/>
    <col min="6" max="7" width="10" bestFit="1" customWidth="1"/>
  </cols>
  <sheetData>
    <row r="1" spans="2:4" ht="21" x14ac:dyDescent="0.35">
      <c r="C1" s="1"/>
      <c r="D1" s="2" t="s">
        <v>0</v>
      </c>
    </row>
    <row r="2" spans="2:4" ht="21" x14ac:dyDescent="0.35">
      <c r="C2" s="1"/>
      <c r="D2" s="2" t="s">
        <v>1</v>
      </c>
    </row>
    <row r="3" spans="2:4" ht="21" x14ac:dyDescent="0.35">
      <c r="C3" s="1"/>
      <c r="D3" s="2" t="s">
        <v>2</v>
      </c>
    </row>
    <row r="4" spans="2:4" ht="15.75" x14ac:dyDescent="0.25">
      <c r="D4" s="2" t="s">
        <v>3</v>
      </c>
    </row>
    <row r="5" spans="2:4" ht="15.75" x14ac:dyDescent="0.25">
      <c r="D5" s="2"/>
    </row>
    <row r="7" spans="2:4" ht="75.75" customHeight="1" x14ac:dyDescent="0.35">
      <c r="B7" s="3" t="s">
        <v>4</v>
      </c>
      <c r="C7" s="3"/>
      <c r="D7" s="3"/>
    </row>
    <row r="8" spans="2:4" ht="15.75" thickBot="1" x14ac:dyDescent="0.3"/>
    <row r="9" spans="2:4" ht="21" thickBot="1" x14ac:dyDescent="0.35">
      <c r="B9" s="5" t="s">
        <v>5</v>
      </c>
      <c r="C9" s="6" t="s">
        <v>6</v>
      </c>
      <c r="D9" s="7" t="s">
        <v>7</v>
      </c>
    </row>
    <row r="10" spans="2:4" ht="21" thickBot="1" x14ac:dyDescent="0.35">
      <c r="B10" s="8" t="s">
        <v>8</v>
      </c>
      <c r="C10" s="9" t="s">
        <v>9</v>
      </c>
      <c r="D10" s="10"/>
    </row>
    <row r="11" spans="2:4" ht="20.25" x14ac:dyDescent="0.3">
      <c r="B11" s="11" t="s">
        <v>10</v>
      </c>
      <c r="C11" s="12" t="s">
        <v>11</v>
      </c>
      <c r="D11" s="13">
        <v>200000</v>
      </c>
    </row>
    <row r="12" spans="2:4" ht="20.25" x14ac:dyDescent="0.3">
      <c r="B12" s="14" t="s">
        <v>12</v>
      </c>
      <c r="C12" s="15" t="s">
        <v>13</v>
      </c>
      <c r="D12" s="16">
        <f>(219*12000)*4+(12000*5)*2</f>
        <v>10632000</v>
      </c>
    </row>
    <row r="13" spans="2:4" ht="20.25" x14ac:dyDescent="0.3">
      <c r="B13" s="14" t="s">
        <v>14</v>
      </c>
      <c r="C13" s="15" t="s">
        <v>15</v>
      </c>
      <c r="D13" s="17">
        <v>7961660.04</v>
      </c>
    </row>
    <row r="14" spans="2:4" ht="20.25" x14ac:dyDescent="0.3">
      <c r="B14" s="14"/>
      <c r="C14" s="18" t="s">
        <v>16</v>
      </c>
      <c r="D14" s="19">
        <v>1502500</v>
      </c>
    </row>
    <row r="15" spans="2:4" ht="28.5" customHeight="1" x14ac:dyDescent="0.3">
      <c r="B15" s="14" t="s">
        <v>17</v>
      </c>
      <c r="C15" s="20" t="s">
        <v>18</v>
      </c>
      <c r="D15" s="21">
        <v>-757000</v>
      </c>
    </row>
    <row r="16" spans="2:4" ht="21" thickBot="1" x14ac:dyDescent="0.35">
      <c r="B16" s="22" t="s">
        <v>19</v>
      </c>
      <c r="C16" s="23" t="s">
        <v>20</v>
      </c>
      <c r="D16" s="24">
        <v>130000</v>
      </c>
    </row>
    <row r="17" spans="2:4" ht="21" thickBot="1" x14ac:dyDescent="0.35">
      <c r="B17" s="25"/>
      <c r="C17" s="26" t="s">
        <v>21</v>
      </c>
      <c r="D17" s="7">
        <f>D11+D12+D13+D15+D16</f>
        <v>18166660.039999999</v>
      </c>
    </row>
    <row r="18" spans="2:4" ht="20.25" x14ac:dyDescent="0.3">
      <c r="B18" s="27"/>
      <c r="C18" s="28"/>
      <c r="D18" s="29"/>
    </row>
    <row r="19" spans="2:4" ht="21" thickBot="1" x14ac:dyDescent="0.35">
      <c r="B19" s="30"/>
      <c r="C19" s="30"/>
      <c r="D19" s="31"/>
    </row>
    <row r="20" spans="2:4" ht="21" thickBot="1" x14ac:dyDescent="0.35">
      <c r="B20" s="32" t="s">
        <v>22</v>
      </c>
      <c r="C20" s="33" t="s">
        <v>23</v>
      </c>
      <c r="D20" s="34" t="s">
        <v>7</v>
      </c>
    </row>
    <row r="21" spans="2:4" ht="20.25" x14ac:dyDescent="0.3">
      <c r="B21" s="35" t="s">
        <v>24</v>
      </c>
      <c r="C21" s="36" t="s">
        <v>25</v>
      </c>
      <c r="D21" s="37">
        <v>4850000</v>
      </c>
    </row>
    <row r="22" spans="2:4" ht="20.25" x14ac:dyDescent="0.3">
      <c r="B22" s="35" t="s">
        <v>26</v>
      </c>
      <c r="C22" s="36" t="s">
        <v>27</v>
      </c>
      <c r="D22" s="37">
        <v>1470000</v>
      </c>
    </row>
    <row r="23" spans="2:4" ht="20.25" x14ac:dyDescent="0.3">
      <c r="B23" s="35" t="s">
        <v>28</v>
      </c>
      <c r="C23" s="36" t="s">
        <v>29</v>
      </c>
      <c r="D23" s="37">
        <v>200000</v>
      </c>
    </row>
    <row r="24" spans="2:4" ht="20.25" x14ac:dyDescent="0.3">
      <c r="B24" s="35" t="s">
        <v>30</v>
      </c>
      <c r="C24" s="36" t="s">
        <v>31</v>
      </c>
      <c r="D24" s="37">
        <v>50000</v>
      </c>
    </row>
    <row r="25" spans="2:4" ht="20.25" x14ac:dyDescent="0.3">
      <c r="B25" s="35" t="s">
        <v>32</v>
      </c>
      <c r="C25" s="36" t="s">
        <v>33</v>
      </c>
      <c r="D25" s="37">
        <v>500000</v>
      </c>
    </row>
    <row r="26" spans="2:4" ht="20.25" x14ac:dyDescent="0.3">
      <c r="B26" s="35" t="s">
        <v>34</v>
      </c>
      <c r="C26" s="36" t="s">
        <v>35</v>
      </c>
      <c r="D26" s="37">
        <v>200000</v>
      </c>
    </row>
    <row r="27" spans="2:4" ht="20.25" x14ac:dyDescent="0.3">
      <c r="B27" s="35" t="s">
        <v>36</v>
      </c>
      <c r="C27" s="36" t="s">
        <v>37</v>
      </c>
      <c r="D27" s="37">
        <v>600000</v>
      </c>
    </row>
    <row r="28" spans="2:4" ht="20.25" x14ac:dyDescent="0.3">
      <c r="B28" s="35" t="s">
        <v>38</v>
      </c>
      <c r="C28" s="36" t="s">
        <v>39</v>
      </c>
      <c r="D28" s="37">
        <v>150000</v>
      </c>
    </row>
    <row r="29" spans="2:4" ht="20.25" x14ac:dyDescent="0.3">
      <c r="B29" s="35" t="s">
        <v>40</v>
      </c>
      <c r="C29" s="36" t="s">
        <v>41</v>
      </c>
      <c r="D29" s="37">
        <v>100000</v>
      </c>
    </row>
    <row r="30" spans="2:4" ht="20.25" x14ac:dyDescent="0.3">
      <c r="B30" s="35" t="s">
        <v>42</v>
      </c>
      <c r="C30" s="36" t="s">
        <v>43</v>
      </c>
      <c r="D30" s="37">
        <v>100000</v>
      </c>
    </row>
    <row r="31" spans="2:4" ht="20.25" x14ac:dyDescent="0.3">
      <c r="B31" s="35" t="s">
        <v>44</v>
      </c>
      <c r="C31" s="36" t="s">
        <v>45</v>
      </c>
      <c r="D31" s="37">
        <v>700000</v>
      </c>
    </row>
    <row r="32" spans="2:4" ht="20.25" x14ac:dyDescent="0.3">
      <c r="B32" s="35" t="s">
        <v>46</v>
      </c>
      <c r="C32" s="36" t="s">
        <v>47</v>
      </c>
      <c r="D32" s="37">
        <v>50000</v>
      </c>
    </row>
    <row r="33" spans="2:6" ht="20.25" x14ac:dyDescent="0.3">
      <c r="B33" s="35" t="s">
        <v>48</v>
      </c>
      <c r="C33" s="36" t="s">
        <v>49</v>
      </c>
      <c r="D33" s="37">
        <v>350000</v>
      </c>
    </row>
    <row r="34" spans="2:6" ht="20.25" x14ac:dyDescent="0.3">
      <c r="B34" s="35" t="s">
        <v>50</v>
      </c>
      <c r="C34" s="36" t="s">
        <v>51</v>
      </c>
      <c r="D34" s="37">
        <f>219*2500+224*3400</f>
        <v>1309100</v>
      </c>
    </row>
    <row r="35" spans="2:6" ht="20.25" x14ac:dyDescent="0.3">
      <c r="B35" s="35" t="s">
        <v>52</v>
      </c>
      <c r="C35" s="36" t="s">
        <v>53</v>
      </c>
      <c r="D35" s="37">
        <v>200000</v>
      </c>
    </row>
    <row r="36" spans="2:6" ht="20.25" x14ac:dyDescent="0.3">
      <c r="B36" s="35" t="s">
        <v>54</v>
      </c>
      <c r="C36" s="36" t="s">
        <v>55</v>
      </c>
      <c r="D36" s="37">
        <v>290000</v>
      </c>
    </row>
    <row r="37" spans="2:6" ht="20.25" x14ac:dyDescent="0.3">
      <c r="B37" s="35" t="s">
        <v>56</v>
      </c>
      <c r="C37" s="36" t="s">
        <v>57</v>
      </c>
      <c r="D37" s="37">
        <v>150000</v>
      </c>
    </row>
    <row r="38" spans="2:6" ht="20.25" x14ac:dyDescent="0.3">
      <c r="B38" s="35" t="s">
        <v>58</v>
      </c>
      <c r="C38" s="36" t="s">
        <v>59</v>
      </c>
      <c r="D38" s="37">
        <v>100000</v>
      </c>
    </row>
    <row r="39" spans="2:6" ht="20.25" x14ac:dyDescent="0.3">
      <c r="B39" s="35" t="s">
        <v>60</v>
      </c>
      <c r="C39" s="36" t="s">
        <v>61</v>
      </c>
      <c r="D39" s="37">
        <v>50000</v>
      </c>
    </row>
    <row r="40" spans="2:6" ht="20.25" x14ac:dyDescent="0.3">
      <c r="B40" s="35" t="s">
        <v>62</v>
      </c>
      <c r="C40" s="36" t="s">
        <v>63</v>
      </c>
      <c r="D40" s="37">
        <v>10000</v>
      </c>
    </row>
    <row r="41" spans="2:6" ht="20.25" x14ac:dyDescent="0.3">
      <c r="B41" s="38"/>
      <c r="C41" s="39" t="s">
        <v>64</v>
      </c>
      <c r="D41" s="40">
        <f>SUM(D21:D36)</f>
        <v>11119100</v>
      </c>
    </row>
    <row r="42" spans="2:6" ht="21" thickBot="1" x14ac:dyDescent="0.35">
      <c r="B42" s="12" t="s">
        <v>65</v>
      </c>
      <c r="C42" s="41" t="s">
        <v>66</v>
      </c>
      <c r="D42" s="37">
        <f>D17-D41</f>
        <v>7047560.0399999991</v>
      </c>
      <c r="F42" s="42"/>
    </row>
    <row r="43" spans="2:6" ht="21" thickBot="1" x14ac:dyDescent="0.35">
      <c r="B43" s="43"/>
      <c r="C43" s="44" t="s">
        <v>21</v>
      </c>
      <c r="D43" s="45">
        <f>D41+D42</f>
        <v>18166660.039999999</v>
      </c>
    </row>
    <row r="44" spans="2:6" ht="20.25" x14ac:dyDescent="0.3">
      <c r="B44" s="46" t="s">
        <v>67</v>
      </c>
      <c r="C44" s="47"/>
      <c r="D44" s="48"/>
    </row>
    <row r="45" spans="2:6" ht="21" x14ac:dyDescent="0.35">
      <c r="C45" s="49"/>
      <c r="D45" s="50"/>
    </row>
    <row r="46" spans="2:6" ht="20.25" x14ac:dyDescent="0.3">
      <c r="B46" s="51" t="s">
        <v>68</v>
      </c>
    </row>
    <row r="47" spans="2:6" ht="20.25" x14ac:dyDescent="0.3">
      <c r="B47" s="51" t="s">
        <v>2</v>
      </c>
      <c r="D47" s="52" t="s">
        <v>69</v>
      </c>
    </row>
    <row r="48" spans="2:6" ht="20.25" x14ac:dyDescent="0.3">
      <c r="B48" s="51"/>
      <c r="D48" s="52"/>
    </row>
  </sheetData>
  <mergeCells count="1">
    <mergeCell ref="B7:D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LebedevaEV</dc:creator>
  <cp:lastModifiedBy>LebedevaEV</cp:lastModifiedBy>
  <dcterms:created xsi:type="dcterms:W3CDTF">2021-03-01T14:33:33Z</dcterms:created>
  <dcterms:modified xsi:type="dcterms:W3CDTF">2021-03-01T14:34:25Z</dcterms:modified>
</cp:coreProperties>
</file>